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5" windowWidth="11340" windowHeight="6540"/>
  </bookViews>
  <sheets>
    <sheet name="Ark1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H75" i="1" l="1"/>
  <c r="H74" i="1"/>
  <c r="H73" i="1"/>
  <c r="B36" i="1"/>
  <c r="B73" i="1"/>
  <c r="B37" i="1"/>
  <c r="B74" i="1"/>
  <c r="D74" i="1" s="1"/>
  <c r="H71" i="1"/>
  <c r="D71" i="1"/>
  <c r="H70" i="1"/>
  <c r="D70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4" i="1"/>
  <c r="C66" i="1"/>
  <c r="G66" i="1"/>
  <c r="F66" i="1"/>
  <c r="E66" i="1"/>
  <c r="B66" i="1"/>
  <c r="D73" i="1" l="1"/>
  <c r="D66" i="1"/>
  <c r="H6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7" i="1"/>
  <c r="C29" i="1"/>
  <c r="D29" i="1"/>
  <c r="B29" i="1"/>
  <c r="E29" i="1" l="1"/>
</calcChain>
</file>

<file path=xl/sharedStrings.xml><?xml version="1.0" encoding="utf-8"?>
<sst xmlns="http://schemas.openxmlformats.org/spreadsheetml/2006/main" count="94" uniqueCount="45">
  <si>
    <t>Sammenligning af ressourcetildelingsmodeller efter ny skolereform fra 1. august 2014</t>
  </si>
  <si>
    <t>Skole</t>
  </si>
  <si>
    <t>Skoleåret 2013/14</t>
  </si>
  <si>
    <t>Model A</t>
  </si>
  <si>
    <t>Model B</t>
  </si>
  <si>
    <t>Agerbæk skole</t>
  </si>
  <si>
    <t>Lærerstillinger:</t>
  </si>
  <si>
    <t>Alslev skole</t>
  </si>
  <si>
    <t>Ansager skole</t>
  </si>
  <si>
    <t>Billum skole</t>
  </si>
  <si>
    <t xml:space="preserve">Blåvandshuk skole </t>
  </si>
  <si>
    <t>Brorsonskolen</t>
  </si>
  <si>
    <t>Horne skole</t>
  </si>
  <si>
    <t>Janderup skole</t>
  </si>
  <si>
    <t>Lunde-Kvong skole</t>
  </si>
  <si>
    <t>Lykkesgårdskolen</t>
  </si>
  <si>
    <t>Nr. Nebel skole</t>
  </si>
  <si>
    <t>Nordenskov skole</t>
  </si>
  <si>
    <t>Næsbjerg skole</t>
  </si>
  <si>
    <t>Outrup skole</t>
  </si>
  <si>
    <t>Sct. Jacobi skole</t>
  </si>
  <si>
    <t>Campus</t>
  </si>
  <si>
    <t>Ølgod skole</t>
  </si>
  <si>
    <t>Årre skole</t>
  </si>
  <si>
    <t>Starup skole</t>
  </si>
  <si>
    <t>Thorstrup skole</t>
  </si>
  <si>
    <t>Tistrup skole</t>
  </si>
  <si>
    <t>I alt</t>
  </si>
  <si>
    <t>Forskel på model A - B</t>
  </si>
  <si>
    <t>Pædagogstillinger:</t>
  </si>
  <si>
    <t>SFO</t>
  </si>
  <si>
    <t>Skoleåret 2013/14                            SFO</t>
  </si>
  <si>
    <t>Skoleåret 2013/14                            I alt</t>
  </si>
  <si>
    <t>Skoleåret 2013/14                      Helhedssskole</t>
  </si>
  <si>
    <t xml:space="preserve">Skoleåret 2013/14                     </t>
  </si>
  <si>
    <t>Taleklasse</t>
  </si>
  <si>
    <t>-</t>
  </si>
  <si>
    <t>Modtagerklasse</t>
  </si>
  <si>
    <t>- Tistrup</t>
  </si>
  <si>
    <t>- Lykkesgård</t>
  </si>
  <si>
    <t>- Tippen</t>
  </si>
  <si>
    <t>Specialklasser:</t>
  </si>
  <si>
    <t>Almen-området:</t>
  </si>
  <si>
    <t>¤¤</t>
  </si>
  <si>
    <t>¤¤ Del af tidl. budgetramme.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</si>
</sst>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2" fillId="0" borderId="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Fill="1" applyBorder="1"/>
    <xf numFmtId="0" fontId="2" fillId="0" borderId="3" xfId="0" quotePrefix="1" applyFont="1" applyFill="1" applyBorder="1"/>
    <xf numFmtId="0" fontId="0" fillId="2" borderId="7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3" fillId="0" borderId="0" xfId="0" applyFont="1"/>
    <xf numFmtId="0" fontId="2" fillId="0" borderId="5" xfId="0" applyFont="1" applyBorder="1"/>
    <xf numFmtId="2" fontId="0" fillId="0" borderId="14" xfId="0" applyNumberFormat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2" fillId="0" borderId="5" xfId="0" quotePrefix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1" xfId="0" applyFont="1" applyBorder="1"/>
    <xf numFmtId="2" fontId="2" fillId="2" borderId="11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10" xfId="0" applyFont="1" applyBorder="1"/>
    <xf numFmtId="0" fontId="2" fillId="0" borderId="11" xfId="0" applyFont="1" applyBorder="1"/>
    <xf numFmtId="0" fontId="2" fillId="0" borderId="11" xfId="0" applyFont="1" applyFill="1" applyBorder="1"/>
    <xf numFmtId="0" fontId="2" fillId="0" borderId="11" xfId="0" quotePrefix="1" applyFont="1" applyFill="1" applyBorder="1"/>
    <xf numFmtId="0" fontId="2" fillId="0" borderId="12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zoomScaleNormal="100" workbookViewId="0">
      <selection activeCell="R49" sqref="R49"/>
    </sheetView>
  </sheetViews>
  <sheetFormatPr defaultRowHeight="12.75" x14ac:dyDescent="0.2"/>
  <cols>
    <col min="1" max="1" width="17" customWidth="1"/>
    <col min="2" max="9" width="14.28515625" style="2" customWidth="1"/>
  </cols>
  <sheetData>
    <row r="1" spans="1:9" ht="15.75" x14ac:dyDescent="0.25">
      <c r="A1" s="48" t="s">
        <v>0</v>
      </c>
    </row>
    <row r="3" spans="1:9" x14ac:dyDescent="0.2">
      <c r="A3" s="67" t="s">
        <v>6</v>
      </c>
    </row>
    <row r="4" spans="1:9" x14ac:dyDescent="0.2">
      <c r="A4" s="4"/>
    </row>
    <row r="5" spans="1:9" s="1" customFormat="1" ht="27" customHeight="1" x14ac:dyDescent="0.2">
      <c r="A5" s="12" t="s">
        <v>1</v>
      </c>
      <c r="B5" s="30" t="s">
        <v>2</v>
      </c>
      <c r="C5" s="54" t="s">
        <v>3</v>
      </c>
      <c r="D5" s="54" t="s">
        <v>4</v>
      </c>
      <c r="E5" s="21" t="s">
        <v>28</v>
      </c>
      <c r="F5" s="20"/>
      <c r="G5" s="20"/>
      <c r="H5" s="20"/>
      <c r="I5" s="20"/>
    </row>
    <row r="6" spans="1:9" x14ac:dyDescent="0.2">
      <c r="A6" s="9" t="s">
        <v>42</v>
      </c>
      <c r="B6" s="31"/>
      <c r="C6" s="55"/>
      <c r="D6" s="55"/>
      <c r="E6" s="22"/>
      <c r="F6" s="18"/>
      <c r="G6" s="18"/>
      <c r="H6" s="18"/>
      <c r="I6" s="18"/>
    </row>
    <row r="7" spans="1:9" x14ac:dyDescent="0.2">
      <c r="A7" s="8" t="s">
        <v>5</v>
      </c>
      <c r="B7" s="33">
        <v>23.69</v>
      </c>
      <c r="C7" s="56">
        <v>24</v>
      </c>
      <c r="D7" s="56">
        <v>23.82</v>
      </c>
      <c r="E7" s="14">
        <f t="shared" ref="E7:E27" si="0">D7-C7</f>
        <v>-0.17999999999999972</v>
      </c>
      <c r="F7" s="19"/>
      <c r="G7" s="19"/>
      <c r="H7" s="19"/>
      <c r="I7" s="19"/>
    </row>
    <row r="8" spans="1:9" x14ac:dyDescent="0.2">
      <c r="A8" s="9" t="s">
        <v>7</v>
      </c>
      <c r="B8" s="33">
        <v>11.64</v>
      </c>
      <c r="C8" s="56">
        <v>12.02</v>
      </c>
      <c r="D8" s="56">
        <v>11.97</v>
      </c>
      <c r="E8" s="14">
        <f t="shared" si="0"/>
        <v>-4.9999999999998934E-2</v>
      </c>
      <c r="F8" s="19"/>
      <c r="G8" s="19"/>
      <c r="H8" s="19"/>
      <c r="I8" s="19"/>
    </row>
    <row r="9" spans="1:9" x14ac:dyDescent="0.2">
      <c r="A9" s="9" t="s">
        <v>8</v>
      </c>
      <c r="B9" s="33">
        <v>15.31</v>
      </c>
      <c r="C9" s="56">
        <v>15.37</v>
      </c>
      <c r="D9" s="56">
        <v>15.6</v>
      </c>
      <c r="E9" s="14">
        <f t="shared" si="0"/>
        <v>0.23000000000000043</v>
      </c>
      <c r="F9" s="19"/>
      <c r="G9" s="19"/>
      <c r="H9" s="19"/>
      <c r="I9" s="19"/>
    </row>
    <row r="10" spans="1:9" x14ac:dyDescent="0.2">
      <c r="A10" s="9" t="s">
        <v>9</v>
      </c>
      <c r="B10" s="33">
        <v>7.58</v>
      </c>
      <c r="C10" s="56">
        <v>7.83</v>
      </c>
      <c r="D10" s="56">
        <v>8.76</v>
      </c>
      <c r="E10" s="14">
        <f t="shared" si="0"/>
        <v>0.92999999999999972</v>
      </c>
      <c r="F10" s="19"/>
      <c r="G10" s="19"/>
      <c r="H10" s="19"/>
      <c r="I10" s="19"/>
    </row>
    <row r="11" spans="1:9" x14ac:dyDescent="0.2">
      <c r="A11" s="9" t="s">
        <v>10</v>
      </c>
      <c r="B11" s="33">
        <v>39.799999999999997</v>
      </c>
      <c r="C11" s="56">
        <v>40.21</v>
      </c>
      <c r="D11" s="56">
        <v>39.83</v>
      </c>
      <c r="E11" s="14">
        <f t="shared" si="0"/>
        <v>-0.38000000000000256</v>
      </c>
      <c r="F11" s="19"/>
      <c r="G11" s="19"/>
      <c r="H11" s="19"/>
      <c r="I11" s="19"/>
    </row>
    <row r="12" spans="1:9" x14ac:dyDescent="0.2">
      <c r="A12" s="9" t="s">
        <v>11</v>
      </c>
      <c r="B12" s="33">
        <v>48.61</v>
      </c>
      <c r="C12" s="56">
        <v>48.13</v>
      </c>
      <c r="D12" s="56">
        <v>47.62</v>
      </c>
      <c r="E12" s="14">
        <f t="shared" si="0"/>
        <v>-0.51000000000000512</v>
      </c>
      <c r="F12" s="19"/>
      <c r="G12" s="19"/>
      <c r="H12" s="19"/>
      <c r="I12" s="19"/>
    </row>
    <row r="13" spans="1:9" x14ac:dyDescent="0.2">
      <c r="A13" s="9" t="s">
        <v>12</v>
      </c>
      <c r="B13" s="33">
        <v>8.51</v>
      </c>
      <c r="C13" s="56">
        <v>9.18</v>
      </c>
      <c r="D13" s="56">
        <v>9.8000000000000007</v>
      </c>
      <c r="E13" s="14">
        <f t="shared" si="0"/>
        <v>0.62000000000000099</v>
      </c>
      <c r="F13" s="19"/>
      <c r="G13" s="19"/>
      <c r="H13" s="19"/>
      <c r="I13" s="19"/>
    </row>
    <row r="14" spans="1:9" x14ac:dyDescent="0.2">
      <c r="A14" s="9" t="s">
        <v>13</v>
      </c>
      <c r="B14" s="33">
        <v>10.49</v>
      </c>
      <c r="C14" s="56">
        <v>11.32</v>
      </c>
      <c r="D14" s="56">
        <v>11.31</v>
      </c>
      <c r="E14" s="14">
        <f t="shared" si="0"/>
        <v>-9.9999999999997868E-3</v>
      </c>
      <c r="F14" s="19"/>
      <c r="G14" s="19"/>
      <c r="H14" s="19"/>
      <c r="I14" s="19"/>
    </row>
    <row r="15" spans="1:9" x14ac:dyDescent="0.2">
      <c r="A15" s="9" t="s">
        <v>14</v>
      </c>
      <c r="B15" s="33">
        <v>8.58</v>
      </c>
      <c r="C15" s="56">
        <v>9.25</v>
      </c>
      <c r="D15" s="56">
        <v>9.86</v>
      </c>
      <c r="E15" s="14">
        <f t="shared" si="0"/>
        <v>0.60999999999999943</v>
      </c>
      <c r="F15" s="19"/>
      <c r="G15" s="19"/>
      <c r="H15" s="19"/>
      <c r="I15" s="19"/>
    </row>
    <row r="16" spans="1:9" x14ac:dyDescent="0.2">
      <c r="A16" s="9" t="s">
        <v>15</v>
      </c>
      <c r="B16" s="33">
        <v>34.6</v>
      </c>
      <c r="C16" s="56">
        <v>33.58</v>
      </c>
      <c r="D16" s="56">
        <v>33.25</v>
      </c>
      <c r="E16" s="14">
        <f t="shared" si="0"/>
        <v>-0.32999999999999829</v>
      </c>
      <c r="F16" s="19"/>
      <c r="G16" s="19"/>
      <c r="H16" s="19"/>
      <c r="I16" s="19"/>
    </row>
    <row r="17" spans="1:9" x14ac:dyDescent="0.2">
      <c r="A17" s="9" t="s">
        <v>16</v>
      </c>
      <c r="B17" s="33">
        <v>26.57</v>
      </c>
      <c r="C17" s="56">
        <v>26.13</v>
      </c>
      <c r="D17" s="56">
        <v>25.91</v>
      </c>
      <c r="E17" s="14">
        <f t="shared" si="0"/>
        <v>-0.21999999999999886</v>
      </c>
      <c r="F17" s="19"/>
      <c r="G17" s="19"/>
      <c r="H17" s="19"/>
      <c r="I17" s="19"/>
    </row>
    <row r="18" spans="1:9" x14ac:dyDescent="0.2">
      <c r="A18" s="9" t="s">
        <v>17</v>
      </c>
      <c r="B18" s="33">
        <v>10.56</v>
      </c>
      <c r="C18" s="56">
        <v>11.42</v>
      </c>
      <c r="D18" s="56">
        <v>11.4</v>
      </c>
      <c r="E18" s="14">
        <f t="shared" si="0"/>
        <v>-1.9999999999999574E-2</v>
      </c>
      <c r="F18" s="19"/>
      <c r="G18" s="19"/>
      <c r="H18" s="19"/>
      <c r="I18" s="19"/>
    </row>
    <row r="19" spans="1:9" x14ac:dyDescent="0.2">
      <c r="A19" s="9" t="s">
        <v>18</v>
      </c>
      <c r="B19" s="33">
        <v>19.88</v>
      </c>
      <c r="C19" s="56">
        <v>20.420000000000002</v>
      </c>
      <c r="D19" s="56">
        <v>20.28</v>
      </c>
      <c r="E19" s="14">
        <f t="shared" si="0"/>
        <v>-0.14000000000000057</v>
      </c>
      <c r="F19" s="19"/>
      <c r="G19" s="19"/>
      <c r="H19" s="19"/>
      <c r="I19" s="19"/>
    </row>
    <row r="20" spans="1:9" x14ac:dyDescent="0.2">
      <c r="A20" s="9" t="s">
        <v>19</v>
      </c>
      <c r="B20" s="33">
        <v>12.74</v>
      </c>
      <c r="C20" s="56">
        <v>13.03</v>
      </c>
      <c r="D20" s="56">
        <v>12.98</v>
      </c>
      <c r="E20" s="14">
        <f t="shared" si="0"/>
        <v>-4.9999999999998934E-2</v>
      </c>
      <c r="F20" s="19"/>
      <c r="G20" s="19"/>
      <c r="H20" s="19"/>
      <c r="I20" s="19"/>
    </row>
    <row r="21" spans="1:9" x14ac:dyDescent="0.2">
      <c r="A21" s="9" t="s">
        <v>20</v>
      </c>
      <c r="B21" s="33">
        <v>37.22</v>
      </c>
      <c r="C21" s="56">
        <v>36.799999999999997</v>
      </c>
      <c r="D21" s="56">
        <v>36.46</v>
      </c>
      <c r="E21" s="14">
        <f t="shared" si="0"/>
        <v>-0.33999999999999631</v>
      </c>
      <c r="F21" s="19"/>
      <c r="G21" s="19"/>
      <c r="H21" s="19"/>
      <c r="I21" s="19"/>
    </row>
    <row r="22" spans="1:9" x14ac:dyDescent="0.2">
      <c r="A22" s="9" t="s">
        <v>21</v>
      </c>
      <c r="B22" s="33">
        <v>15.56</v>
      </c>
      <c r="C22" s="56">
        <v>15.54</v>
      </c>
      <c r="D22" s="56">
        <v>15.45</v>
      </c>
      <c r="E22" s="14">
        <f t="shared" si="0"/>
        <v>-8.9999999999999858E-2</v>
      </c>
      <c r="F22" s="19"/>
      <c r="G22" s="19"/>
      <c r="H22" s="19"/>
      <c r="I22" s="19"/>
    </row>
    <row r="23" spans="1:9" x14ac:dyDescent="0.2">
      <c r="A23" s="9" t="s">
        <v>24</v>
      </c>
      <c r="B23" s="33">
        <v>10.01</v>
      </c>
      <c r="C23" s="56">
        <v>10.4</v>
      </c>
      <c r="D23" s="56">
        <v>10.69</v>
      </c>
      <c r="E23" s="14">
        <f t="shared" si="0"/>
        <v>0.28999999999999915</v>
      </c>
      <c r="F23" s="19"/>
      <c r="G23" s="19"/>
      <c r="H23" s="19"/>
      <c r="I23" s="19"/>
    </row>
    <row r="24" spans="1:9" x14ac:dyDescent="0.2">
      <c r="A24" s="9" t="s">
        <v>25</v>
      </c>
      <c r="B24" s="33">
        <v>9.7100000000000009</v>
      </c>
      <c r="C24" s="56">
        <v>10.25</v>
      </c>
      <c r="D24" s="56">
        <v>10.54</v>
      </c>
      <c r="E24" s="14">
        <f t="shared" si="0"/>
        <v>0.28999999999999915</v>
      </c>
      <c r="F24" s="19"/>
      <c r="G24" s="19"/>
      <c r="H24" s="19"/>
      <c r="I24" s="19"/>
    </row>
    <row r="25" spans="1:9" x14ac:dyDescent="0.2">
      <c r="A25" s="9" t="s">
        <v>26</v>
      </c>
      <c r="B25" s="33">
        <v>22.63</v>
      </c>
      <c r="C25" s="56">
        <v>23.13</v>
      </c>
      <c r="D25" s="56">
        <v>23.29</v>
      </c>
      <c r="E25" s="14">
        <f t="shared" si="0"/>
        <v>0.16000000000000014</v>
      </c>
      <c r="F25" s="19"/>
      <c r="G25" s="19"/>
      <c r="H25" s="19"/>
      <c r="I25" s="19"/>
    </row>
    <row r="26" spans="1:9" x14ac:dyDescent="0.2">
      <c r="A26" s="9" t="s">
        <v>22</v>
      </c>
      <c r="B26" s="33">
        <v>46.28</v>
      </c>
      <c r="C26" s="56">
        <v>46.07</v>
      </c>
      <c r="D26" s="56">
        <v>45.62</v>
      </c>
      <c r="E26" s="14">
        <f t="shared" si="0"/>
        <v>-0.45000000000000284</v>
      </c>
      <c r="F26" s="19"/>
      <c r="G26" s="19"/>
      <c r="H26" s="19"/>
      <c r="I26" s="19"/>
    </row>
    <row r="27" spans="1:9" x14ac:dyDescent="0.2">
      <c r="A27" s="9" t="s">
        <v>23</v>
      </c>
      <c r="B27" s="33">
        <v>10.67</v>
      </c>
      <c r="C27" s="56">
        <v>11.58</v>
      </c>
      <c r="D27" s="56">
        <v>11.55</v>
      </c>
      <c r="E27" s="14">
        <f t="shared" si="0"/>
        <v>-2.9999999999999361E-2</v>
      </c>
      <c r="F27" s="19"/>
      <c r="G27" s="19"/>
      <c r="H27" s="19"/>
      <c r="I27" s="19"/>
    </row>
    <row r="28" spans="1:9" x14ac:dyDescent="0.2">
      <c r="A28" s="10"/>
      <c r="B28" s="34"/>
      <c r="C28" s="57"/>
      <c r="D28" s="57"/>
      <c r="E28" s="23"/>
      <c r="F28" s="19"/>
      <c r="G28" s="19"/>
      <c r="H28" s="19"/>
      <c r="I28" s="19"/>
    </row>
    <row r="29" spans="1:9" x14ac:dyDescent="0.2">
      <c r="A29" s="49" t="s">
        <v>27</v>
      </c>
      <c r="B29" s="35">
        <f>SUM(B7:B28)</f>
        <v>430.63999999999993</v>
      </c>
      <c r="C29" s="58">
        <f t="shared" ref="C29:E29" si="1">SUM(C7:C28)</f>
        <v>435.65999999999991</v>
      </c>
      <c r="D29" s="58">
        <f t="shared" si="1"/>
        <v>435.99</v>
      </c>
      <c r="E29" s="24">
        <f t="shared" si="1"/>
        <v>0.32999999999999829</v>
      </c>
      <c r="F29" s="19"/>
      <c r="G29" s="19"/>
      <c r="H29" s="19"/>
      <c r="I29" s="19"/>
    </row>
    <row r="30" spans="1:9" x14ac:dyDescent="0.2">
      <c r="A30" s="25"/>
      <c r="B30" s="19"/>
      <c r="C30" s="19"/>
      <c r="D30" s="19"/>
      <c r="E30" s="19"/>
      <c r="F30" s="19"/>
      <c r="G30" s="19"/>
      <c r="H30" s="19"/>
      <c r="I30" s="19"/>
    </row>
    <row r="31" spans="1:9" s="1" customFormat="1" ht="27" customHeight="1" x14ac:dyDescent="0.2">
      <c r="A31" s="12" t="s">
        <v>1</v>
      </c>
      <c r="B31" s="36" t="s">
        <v>2</v>
      </c>
      <c r="C31" s="59" t="s">
        <v>3</v>
      </c>
      <c r="D31" s="20"/>
      <c r="E31" s="20"/>
      <c r="F31" s="20"/>
      <c r="G31" s="20"/>
    </row>
    <row r="32" spans="1:9" x14ac:dyDescent="0.2">
      <c r="A32" s="63"/>
      <c r="B32" s="52"/>
      <c r="C32" s="53"/>
      <c r="D32" s="19"/>
      <c r="E32" s="19"/>
      <c r="F32" s="19"/>
      <c r="G32" s="19"/>
      <c r="H32" s="19"/>
      <c r="I32" s="19"/>
    </row>
    <row r="33" spans="1:9" x14ac:dyDescent="0.2">
      <c r="A33" s="8" t="s">
        <v>35</v>
      </c>
      <c r="B33" s="64" t="s">
        <v>43</v>
      </c>
      <c r="C33" s="47">
        <v>2.41</v>
      </c>
      <c r="D33" s="19"/>
      <c r="E33" s="19"/>
      <c r="F33" s="19"/>
      <c r="G33" s="19"/>
      <c r="H33" s="19"/>
      <c r="I33" s="19"/>
    </row>
    <row r="34" spans="1:9" x14ac:dyDescent="0.2">
      <c r="A34" s="9" t="s">
        <v>37</v>
      </c>
      <c r="B34" s="37">
        <v>2.5</v>
      </c>
      <c r="C34" s="47">
        <v>3.66</v>
      </c>
      <c r="D34" s="19"/>
      <c r="E34" s="19"/>
      <c r="F34" s="19"/>
      <c r="G34" s="19"/>
      <c r="H34" s="19"/>
      <c r="I34" s="19"/>
    </row>
    <row r="35" spans="1:9" x14ac:dyDescent="0.2">
      <c r="A35" s="28" t="s">
        <v>41</v>
      </c>
      <c r="B35" s="37"/>
      <c r="C35" s="47"/>
      <c r="D35" s="19"/>
      <c r="E35" s="19"/>
      <c r="F35" s="19"/>
      <c r="G35" s="19"/>
      <c r="H35" s="19"/>
      <c r="I35" s="19"/>
    </row>
    <row r="36" spans="1:9" x14ac:dyDescent="0.2">
      <c r="A36" s="29" t="s">
        <v>38</v>
      </c>
      <c r="B36" s="37">
        <f>(13.98*0.986)+1</f>
        <v>14.784280000000001</v>
      </c>
      <c r="C36" s="47">
        <v>15.11</v>
      </c>
      <c r="D36" s="19"/>
      <c r="E36" s="19"/>
      <c r="F36" s="19"/>
      <c r="G36" s="19"/>
      <c r="H36" s="19"/>
      <c r="I36" s="19"/>
    </row>
    <row r="37" spans="1:9" x14ac:dyDescent="0.2">
      <c r="A37" s="29" t="s">
        <v>39</v>
      </c>
      <c r="B37" s="37">
        <f>(22.6*0.986)+4.84+1.5</f>
        <v>28.6236</v>
      </c>
      <c r="C37" s="47">
        <v>30.29</v>
      </c>
      <c r="D37" s="19"/>
      <c r="E37" s="19"/>
      <c r="F37" s="19"/>
      <c r="G37" s="19"/>
      <c r="H37" s="19"/>
      <c r="I37" s="19"/>
    </row>
    <row r="38" spans="1:9" x14ac:dyDescent="0.2">
      <c r="A38" s="60" t="s">
        <v>40</v>
      </c>
      <c r="B38" s="65" t="s">
        <v>43</v>
      </c>
      <c r="C38" s="51">
        <v>5.9</v>
      </c>
      <c r="D38" s="19"/>
      <c r="E38" s="19"/>
      <c r="F38" s="19"/>
      <c r="G38" s="19"/>
      <c r="H38" s="19"/>
      <c r="I38" s="19"/>
    </row>
    <row r="39" spans="1:9" x14ac:dyDescent="0.2"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62" t="s">
        <v>29</v>
      </c>
      <c r="B40" s="3"/>
      <c r="C40" s="3"/>
      <c r="D40" s="3"/>
      <c r="E40" s="3"/>
      <c r="F40" s="3"/>
      <c r="G40" s="3"/>
      <c r="H40" s="3"/>
      <c r="I40" s="3"/>
    </row>
    <row r="41" spans="1:9" x14ac:dyDescent="0.2">
      <c r="B41" s="3"/>
      <c r="C41" s="3"/>
      <c r="D41" s="3"/>
      <c r="E41" s="3"/>
      <c r="F41" s="3"/>
      <c r="G41" s="3"/>
      <c r="H41" s="3"/>
      <c r="I41" s="3"/>
    </row>
    <row r="42" spans="1:9" s="1" customFormat="1" ht="40.5" customHeight="1" x14ac:dyDescent="0.2">
      <c r="A42" s="12" t="s">
        <v>1</v>
      </c>
      <c r="B42" s="17" t="s">
        <v>33</v>
      </c>
      <c r="C42" s="17" t="s">
        <v>31</v>
      </c>
      <c r="D42" s="39" t="s">
        <v>32</v>
      </c>
      <c r="E42" s="17" t="s">
        <v>3</v>
      </c>
      <c r="F42" s="17" t="s">
        <v>4</v>
      </c>
      <c r="G42" s="17" t="s">
        <v>30</v>
      </c>
      <c r="H42" s="41" t="s">
        <v>27</v>
      </c>
    </row>
    <row r="43" spans="1:9" x14ac:dyDescent="0.2">
      <c r="A43" s="9" t="s">
        <v>42</v>
      </c>
      <c r="B43" s="13"/>
      <c r="C43" s="5"/>
      <c r="D43" s="32"/>
      <c r="E43" s="5"/>
      <c r="F43" s="5"/>
      <c r="G43" s="5"/>
      <c r="H43" s="42"/>
      <c r="I43"/>
    </row>
    <row r="44" spans="1:9" x14ac:dyDescent="0.2">
      <c r="A44" s="8" t="s">
        <v>5</v>
      </c>
      <c r="B44" s="6">
        <v>1.1100000000000001</v>
      </c>
      <c r="C44" s="6">
        <v>4.1500000000000004</v>
      </c>
      <c r="D44" s="33">
        <f>SUM(B44:C44)</f>
        <v>5.2600000000000007</v>
      </c>
      <c r="E44" s="6">
        <v>2.8</v>
      </c>
      <c r="F44" s="6">
        <v>2.8</v>
      </c>
      <c r="G44" s="6">
        <v>3.14</v>
      </c>
      <c r="H44" s="43">
        <f>SUM(F44:G44)</f>
        <v>5.9399999999999995</v>
      </c>
      <c r="I44"/>
    </row>
    <row r="45" spans="1:9" x14ac:dyDescent="0.2">
      <c r="A45" s="9" t="s">
        <v>7</v>
      </c>
      <c r="B45" s="6">
        <v>1.0900000000000001</v>
      </c>
      <c r="C45" s="6">
        <v>4.3099999999999996</v>
      </c>
      <c r="D45" s="33">
        <f t="shared" ref="D45:D64" si="2">SUM(B45:C45)</f>
        <v>5.3999999999999995</v>
      </c>
      <c r="E45" s="6">
        <v>1.94</v>
      </c>
      <c r="F45" s="6">
        <v>1.94</v>
      </c>
      <c r="G45" s="6">
        <v>3.22</v>
      </c>
      <c r="H45" s="43">
        <f t="shared" ref="H45:H64" si="3">SUM(F45:G45)</f>
        <v>5.16</v>
      </c>
      <c r="I45"/>
    </row>
    <row r="46" spans="1:9" x14ac:dyDescent="0.2">
      <c r="A46" s="9" t="s">
        <v>8</v>
      </c>
      <c r="B46" s="6">
        <v>0.82</v>
      </c>
      <c r="C46" s="6">
        <v>2.4</v>
      </c>
      <c r="D46" s="33">
        <f t="shared" si="2"/>
        <v>3.2199999999999998</v>
      </c>
      <c r="E46" s="6">
        <v>1.89</v>
      </c>
      <c r="F46" s="6">
        <v>1.89</v>
      </c>
      <c r="G46" s="6">
        <v>2</v>
      </c>
      <c r="H46" s="43">
        <f t="shared" si="3"/>
        <v>3.8899999999999997</v>
      </c>
      <c r="I46"/>
    </row>
    <row r="47" spans="1:9" x14ac:dyDescent="0.2">
      <c r="A47" s="9" t="s">
        <v>9</v>
      </c>
      <c r="B47" s="6">
        <v>0.73</v>
      </c>
      <c r="C47" s="6">
        <v>2.61</v>
      </c>
      <c r="D47" s="33">
        <f t="shared" si="2"/>
        <v>3.34</v>
      </c>
      <c r="E47" s="6">
        <v>1.22</v>
      </c>
      <c r="F47" s="6">
        <v>1.22</v>
      </c>
      <c r="G47" s="6">
        <v>2.0299999999999998</v>
      </c>
      <c r="H47" s="43">
        <f t="shared" si="3"/>
        <v>3.25</v>
      </c>
      <c r="I47"/>
    </row>
    <row r="48" spans="1:9" x14ac:dyDescent="0.2">
      <c r="A48" s="9" t="s">
        <v>10</v>
      </c>
      <c r="B48" s="6">
        <v>2.87</v>
      </c>
      <c r="C48" s="6">
        <v>10.15</v>
      </c>
      <c r="D48" s="33">
        <f t="shared" si="2"/>
        <v>13.02</v>
      </c>
      <c r="E48" s="6">
        <v>5.78</v>
      </c>
      <c r="F48" s="6">
        <v>5.78</v>
      </c>
      <c r="G48" s="6">
        <v>7.69</v>
      </c>
      <c r="H48" s="43">
        <f t="shared" si="3"/>
        <v>13.47</v>
      </c>
      <c r="I48"/>
    </row>
    <row r="49" spans="1:9" x14ac:dyDescent="0.2">
      <c r="A49" s="9" t="s">
        <v>11</v>
      </c>
      <c r="B49" s="6">
        <v>3.82</v>
      </c>
      <c r="C49" s="6">
        <v>14.07</v>
      </c>
      <c r="D49" s="33">
        <f t="shared" si="2"/>
        <v>17.89</v>
      </c>
      <c r="E49" s="6">
        <v>7.32</v>
      </c>
      <c r="F49" s="6">
        <v>7.32</v>
      </c>
      <c r="G49" s="6">
        <v>10.82</v>
      </c>
      <c r="H49" s="43">
        <f t="shared" si="3"/>
        <v>18.14</v>
      </c>
      <c r="I49"/>
    </row>
    <row r="50" spans="1:9" x14ac:dyDescent="0.2">
      <c r="A50" s="9" t="s">
        <v>12</v>
      </c>
      <c r="B50" s="6">
        <v>0.71</v>
      </c>
      <c r="C50" s="6">
        <v>2.77</v>
      </c>
      <c r="D50" s="33">
        <f t="shared" si="2"/>
        <v>3.48</v>
      </c>
      <c r="E50" s="6">
        <v>1.3</v>
      </c>
      <c r="F50" s="6">
        <v>1.3</v>
      </c>
      <c r="G50" s="6">
        <v>2.14</v>
      </c>
      <c r="H50" s="43">
        <f t="shared" si="3"/>
        <v>3.4400000000000004</v>
      </c>
      <c r="I50"/>
    </row>
    <row r="51" spans="1:9" x14ac:dyDescent="0.2">
      <c r="A51" s="9" t="s">
        <v>13</v>
      </c>
      <c r="B51" s="6">
        <v>0.87</v>
      </c>
      <c r="C51" s="6">
        <v>3.44</v>
      </c>
      <c r="D51" s="33">
        <f t="shared" si="2"/>
        <v>4.3099999999999996</v>
      </c>
      <c r="E51" s="6">
        <v>1.72</v>
      </c>
      <c r="F51" s="6">
        <v>1.72</v>
      </c>
      <c r="G51" s="6">
        <v>2.65</v>
      </c>
      <c r="H51" s="43">
        <f t="shared" si="3"/>
        <v>4.37</v>
      </c>
      <c r="I51"/>
    </row>
    <row r="52" spans="1:9" x14ac:dyDescent="0.2">
      <c r="A52" s="9" t="s">
        <v>14</v>
      </c>
      <c r="B52" s="6">
        <v>0.8</v>
      </c>
      <c r="C52" s="6">
        <v>2.2999999999999998</v>
      </c>
      <c r="D52" s="33">
        <f t="shared" si="2"/>
        <v>3.0999999999999996</v>
      </c>
      <c r="E52" s="6">
        <v>1.38</v>
      </c>
      <c r="F52" s="6">
        <v>1.38</v>
      </c>
      <c r="G52" s="6">
        <v>2</v>
      </c>
      <c r="H52" s="43">
        <f t="shared" si="3"/>
        <v>3.38</v>
      </c>
      <c r="I52"/>
    </row>
    <row r="53" spans="1:9" x14ac:dyDescent="0.2">
      <c r="A53" s="9" t="s">
        <v>15</v>
      </c>
      <c r="B53" s="6">
        <v>2.57</v>
      </c>
      <c r="C53" s="6">
        <v>9.2100000000000009</v>
      </c>
      <c r="D53" s="33">
        <f t="shared" si="2"/>
        <v>11.780000000000001</v>
      </c>
      <c r="E53" s="6">
        <v>4.99</v>
      </c>
      <c r="F53" s="6">
        <v>4.99</v>
      </c>
      <c r="G53" s="6">
        <v>6.92</v>
      </c>
      <c r="H53" s="43">
        <f t="shared" si="3"/>
        <v>11.91</v>
      </c>
      <c r="I53"/>
    </row>
    <row r="54" spans="1:9" x14ac:dyDescent="0.2">
      <c r="A54" s="9" t="s">
        <v>16</v>
      </c>
      <c r="B54" s="6">
        <v>1.23</v>
      </c>
      <c r="C54" s="6">
        <v>4.25</v>
      </c>
      <c r="D54" s="33">
        <f t="shared" si="2"/>
        <v>5.48</v>
      </c>
      <c r="E54" s="6">
        <v>3.04</v>
      </c>
      <c r="F54" s="6">
        <v>3.04</v>
      </c>
      <c r="G54" s="6">
        <v>3.1</v>
      </c>
      <c r="H54" s="43">
        <f t="shared" si="3"/>
        <v>6.1400000000000006</v>
      </c>
      <c r="I54"/>
    </row>
    <row r="55" spans="1:9" x14ac:dyDescent="0.2">
      <c r="A55" s="9" t="s">
        <v>17</v>
      </c>
      <c r="B55" s="6">
        <v>1.03</v>
      </c>
      <c r="C55" s="6">
        <v>3.29</v>
      </c>
      <c r="D55" s="33">
        <f t="shared" si="2"/>
        <v>4.32</v>
      </c>
      <c r="E55" s="6">
        <v>1.88</v>
      </c>
      <c r="F55" s="6">
        <v>1.88</v>
      </c>
      <c r="G55" s="6">
        <v>2.5299999999999998</v>
      </c>
      <c r="H55" s="43">
        <f t="shared" si="3"/>
        <v>4.41</v>
      </c>
      <c r="I55"/>
    </row>
    <row r="56" spans="1:9" x14ac:dyDescent="0.2">
      <c r="A56" s="9" t="s">
        <v>18</v>
      </c>
      <c r="B56" s="6">
        <v>1.0900000000000001</v>
      </c>
      <c r="C56" s="6">
        <v>3.61</v>
      </c>
      <c r="D56" s="33">
        <f t="shared" si="2"/>
        <v>4.7</v>
      </c>
      <c r="E56" s="6">
        <v>2.5299999999999998</v>
      </c>
      <c r="F56" s="6">
        <v>2.5299999999999998</v>
      </c>
      <c r="G56" s="6">
        <v>2.79</v>
      </c>
      <c r="H56" s="43">
        <f t="shared" si="3"/>
        <v>5.32</v>
      </c>
      <c r="I56"/>
    </row>
    <row r="57" spans="1:9" x14ac:dyDescent="0.2">
      <c r="A57" s="9" t="s">
        <v>19</v>
      </c>
      <c r="B57" s="6">
        <v>1.1599999999999999</v>
      </c>
      <c r="C57" s="6">
        <v>3.77</v>
      </c>
      <c r="D57" s="33">
        <f t="shared" si="2"/>
        <v>4.93</v>
      </c>
      <c r="E57" s="6">
        <v>2.15</v>
      </c>
      <c r="F57" s="6">
        <v>2.15</v>
      </c>
      <c r="G57" s="6">
        <v>2.95</v>
      </c>
      <c r="H57" s="43">
        <f t="shared" si="3"/>
        <v>5.0999999999999996</v>
      </c>
      <c r="I57"/>
    </row>
    <row r="58" spans="1:9" x14ac:dyDescent="0.2">
      <c r="A58" s="9" t="s">
        <v>20</v>
      </c>
      <c r="B58" s="6">
        <v>1.76</v>
      </c>
      <c r="C58" s="6">
        <v>5.88</v>
      </c>
      <c r="D58" s="33">
        <f t="shared" si="2"/>
        <v>7.64</v>
      </c>
      <c r="E58" s="6">
        <v>4.42</v>
      </c>
      <c r="F58" s="6">
        <v>4.42</v>
      </c>
      <c r="G58" s="6">
        <v>4.42</v>
      </c>
      <c r="H58" s="43">
        <f t="shared" si="3"/>
        <v>8.84</v>
      </c>
      <c r="I58"/>
    </row>
    <row r="59" spans="1:9" x14ac:dyDescent="0.2">
      <c r="A59" s="9" t="s">
        <v>21</v>
      </c>
      <c r="B59" s="6">
        <v>0</v>
      </c>
      <c r="C59" s="6">
        <v>0</v>
      </c>
      <c r="D59" s="33">
        <f t="shared" si="2"/>
        <v>0</v>
      </c>
      <c r="E59" s="6">
        <v>1.07</v>
      </c>
      <c r="F59" s="6">
        <v>1.07</v>
      </c>
      <c r="G59" s="6">
        <v>0</v>
      </c>
      <c r="H59" s="43">
        <f t="shared" si="3"/>
        <v>1.07</v>
      </c>
      <c r="I59"/>
    </row>
    <row r="60" spans="1:9" x14ac:dyDescent="0.2">
      <c r="A60" s="9" t="s">
        <v>24</v>
      </c>
      <c r="B60" s="6">
        <v>1</v>
      </c>
      <c r="C60" s="6">
        <v>3.94</v>
      </c>
      <c r="D60" s="33">
        <f t="shared" si="2"/>
        <v>4.9399999999999995</v>
      </c>
      <c r="E60" s="6">
        <v>1.74</v>
      </c>
      <c r="F60" s="6">
        <v>1.74</v>
      </c>
      <c r="G60" s="6">
        <v>3</v>
      </c>
      <c r="H60" s="43">
        <f t="shared" si="3"/>
        <v>4.74</v>
      </c>
      <c r="I60"/>
    </row>
    <row r="61" spans="1:9" x14ac:dyDescent="0.2">
      <c r="A61" s="9" t="s">
        <v>25</v>
      </c>
      <c r="B61" s="6">
        <v>0.75</v>
      </c>
      <c r="C61" s="6">
        <v>3.34</v>
      </c>
      <c r="D61" s="33">
        <f t="shared" si="2"/>
        <v>4.09</v>
      </c>
      <c r="E61" s="6">
        <v>1.46</v>
      </c>
      <c r="F61" s="6">
        <v>1.46</v>
      </c>
      <c r="G61" s="6">
        <v>2.5299999999999998</v>
      </c>
      <c r="H61" s="43">
        <f t="shared" si="3"/>
        <v>3.9899999999999998</v>
      </c>
      <c r="I61"/>
    </row>
    <row r="62" spans="1:9" x14ac:dyDescent="0.2">
      <c r="A62" s="9" t="s">
        <v>26</v>
      </c>
      <c r="B62" s="6">
        <v>1.23</v>
      </c>
      <c r="C62" s="6">
        <v>4.34</v>
      </c>
      <c r="D62" s="33">
        <f t="shared" si="2"/>
        <v>5.57</v>
      </c>
      <c r="E62" s="6">
        <v>2.93</v>
      </c>
      <c r="F62" s="6">
        <v>2.93</v>
      </c>
      <c r="G62" s="6">
        <v>3.22</v>
      </c>
      <c r="H62" s="43">
        <f t="shared" si="3"/>
        <v>6.15</v>
      </c>
      <c r="I62"/>
    </row>
    <row r="63" spans="1:9" x14ac:dyDescent="0.2">
      <c r="A63" s="9" t="s">
        <v>22</v>
      </c>
      <c r="B63" s="6">
        <v>3.16</v>
      </c>
      <c r="C63" s="6">
        <v>10.49</v>
      </c>
      <c r="D63" s="33">
        <f t="shared" si="2"/>
        <v>13.65</v>
      </c>
      <c r="E63" s="6">
        <v>6.54</v>
      </c>
      <c r="F63" s="6">
        <v>6.54</v>
      </c>
      <c r="G63" s="6">
        <v>7.77</v>
      </c>
      <c r="H63" s="43">
        <f t="shared" si="3"/>
        <v>14.309999999999999</v>
      </c>
      <c r="I63"/>
    </row>
    <row r="64" spans="1:9" x14ac:dyDescent="0.2">
      <c r="A64" s="9" t="s">
        <v>23</v>
      </c>
      <c r="B64" s="6">
        <v>1.0900000000000001</v>
      </c>
      <c r="C64" s="6">
        <v>3.84</v>
      </c>
      <c r="D64" s="33">
        <f t="shared" si="2"/>
        <v>4.93</v>
      </c>
      <c r="E64" s="6">
        <v>1.94</v>
      </c>
      <c r="F64" s="6">
        <v>1.94</v>
      </c>
      <c r="G64" s="6">
        <v>3.02</v>
      </c>
      <c r="H64" s="43">
        <f t="shared" si="3"/>
        <v>4.96</v>
      </c>
      <c r="I64"/>
    </row>
    <row r="65" spans="1:9" x14ac:dyDescent="0.2">
      <c r="A65" s="10"/>
      <c r="B65" s="11"/>
      <c r="C65" s="11"/>
      <c r="D65" s="34"/>
      <c r="E65" s="11"/>
      <c r="F65" s="11"/>
      <c r="G65" s="11"/>
      <c r="H65" s="44"/>
      <c r="I65"/>
    </row>
    <row r="66" spans="1:9" x14ac:dyDescent="0.2">
      <c r="A66" s="49" t="s">
        <v>27</v>
      </c>
      <c r="B66" s="7">
        <f>SUM(B44:B65)</f>
        <v>28.89</v>
      </c>
      <c r="C66" s="7">
        <f>SUM(C44:C65)</f>
        <v>102.16</v>
      </c>
      <c r="D66" s="35">
        <f>SUM(D44:D65)</f>
        <v>131.05000000000001</v>
      </c>
      <c r="E66" s="7">
        <f t="shared" ref="E66:F66" si="4">SUM(E44:E65)</f>
        <v>60.04</v>
      </c>
      <c r="F66" s="7">
        <f t="shared" si="4"/>
        <v>60.04</v>
      </c>
      <c r="G66" s="7">
        <f t="shared" ref="G66" si="5">SUM(G44:G65)</f>
        <v>77.94</v>
      </c>
      <c r="H66" s="45">
        <f>SUM(H44:H64)</f>
        <v>137.97999999999999</v>
      </c>
      <c r="I66"/>
    </row>
    <row r="68" spans="1:9" s="1" customFormat="1" ht="40.5" customHeight="1" x14ac:dyDescent="0.2">
      <c r="A68" s="12" t="s">
        <v>1</v>
      </c>
      <c r="B68" s="17" t="s">
        <v>34</v>
      </c>
      <c r="C68" s="17" t="s">
        <v>31</v>
      </c>
      <c r="D68" s="39" t="s">
        <v>32</v>
      </c>
      <c r="E68" s="17" t="s">
        <v>3</v>
      </c>
      <c r="F68" s="17" t="s">
        <v>4</v>
      </c>
      <c r="G68" s="17" t="s">
        <v>30</v>
      </c>
      <c r="H68" s="41" t="s">
        <v>27</v>
      </c>
    </row>
    <row r="69" spans="1:9" x14ac:dyDescent="0.2">
      <c r="A69" s="68"/>
      <c r="B69" s="16"/>
      <c r="C69" s="26"/>
      <c r="D69" s="40"/>
      <c r="E69" s="26"/>
      <c r="F69" s="16"/>
      <c r="G69" s="16"/>
      <c r="H69" s="46"/>
    </row>
    <row r="70" spans="1:9" x14ac:dyDescent="0.2">
      <c r="A70" s="69" t="s">
        <v>35</v>
      </c>
      <c r="B70" s="15">
        <v>1.22</v>
      </c>
      <c r="C70" s="18" t="s">
        <v>36</v>
      </c>
      <c r="D70" s="37">
        <f>SUM(B70:C70)</f>
        <v>1.22</v>
      </c>
      <c r="E70" s="27">
        <v>1.95</v>
      </c>
      <c r="F70" s="15"/>
      <c r="G70" s="22" t="s">
        <v>36</v>
      </c>
      <c r="H70" s="47">
        <f>SUM(E70:G70)</f>
        <v>1.95</v>
      </c>
    </row>
    <row r="71" spans="1:9" x14ac:dyDescent="0.2">
      <c r="A71" s="69" t="s">
        <v>37</v>
      </c>
      <c r="B71" s="22" t="s">
        <v>36</v>
      </c>
      <c r="C71" s="18" t="s">
        <v>36</v>
      </c>
      <c r="D71" s="37">
        <f>SUM(B71:C71)</f>
        <v>0</v>
      </c>
      <c r="E71" s="27">
        <v>0.74</v>
      </c>
      <c r="F71" s="15"/>
      <c r="G71" s="22" t="s">
        <v>36</v>
      </c>
      <c r="H71" s="47">
        <f>SUM(E71:G71)</f>
        <v>0.74</v>
      </c>
    </row>
    <row r="72" spans="1:9" x14ac:dyDescent="0.2">
      <c r="A72" s="70" t="s">
        <v>41</v>
      </c>
      <c r="B72" s="14"/>
      <c r="C72" s="19"/>
      <c r="D72" s="37"/>
      <c r="E72" s="19"/>
      <c r="F72" s="14"/>
      <c r="G72" s="14"/>
      <c r="H72" s="47"/>
      <c r="I72" s="19"/>
    </row>
    <row r="73" spans="1:9" x14ac:dyDescent="0.2">
      <c r="A73" s="71" t="s">
        <v>38</v>
      </c>
      <c r="B73" s="14">
        <f>(13.98*0.986)</f>
        <v>13.784280000000001</v>
      </c>
      <c r="C73" s="19"/>
      <c r="D73" s="37">
        <f t="shared" ref="D73:D74" si="6">SUM(B73:C73)</f>
        <v>13.784280000000001</v>
      </c>
      <c r="E73" s="19">
        <v>14.73</v>
      </c>
      <c r="F73" s="14"/>
      <c r="G73" s="14"/>
      <c r="H73" s="47">
        <f t="shared" ref="H73:H75" si="7">SUM(E73:G73)</f>
        <v>14.73</v>
      </c>
      <c r="I73" s="19"/>
    </row>
    <row r="74" spans="1:9" x14ac:dyDescent="0.2">
      <c r="A74" s="71" t="s">
        <v>39</v>
      </c>
      <c r="B74" s="14">
        <f>(7.53*0.986)+4.83</f>
        <v>12.254580000000001</v>
      </c>
      <c r="C74" s="19"/>
      <c r="D74" s="37">
        <f t="shared" si="6"/>
        <v>12.254580000000001</v>
      </c>
      <c r="E74" s="19">
        <v>15.24</v>
      </c>
      <c r="F74" s="14"/>
      <c r="G74" s="14"/>
      <c r="H74" s="47">
        <f t="shared" si="7"/>
        <v>15.24</v>
      </c>
      <c r="I74" s="19"/>
    </row>
    <row r="75" spans="1:9" x14ac:dyDescent="0.2">
      <c r="A75" s="72" t="s">
        <v>40</v>
      </c>
      <c r="B75" s="66" t="s">
        <v>43</v>
      </c>
      <c r="C75" s="50"/>
      <c r="D75" s="38"/>
      <c r="E75" s="50">
        <v>3.09</v>
      </c>
      <c r="F75" s="24"/>
      <c r="G75" s="24"/>
      <c r="H75" s="51">
        <f t="shared" si="7"/>
        <v>3.09</v>
      </c>
      <c r="I75" s="19"/>
    </row>
    <row r="76" spans="1:9" x14ac:dyDescent="0.2">
      <c r="A76" s="61" t="s">
        <v>44</v>
      </c>
    </row>
  </sheetData>
  <pageMargins left="0.74803149606299213" right="0.74803149606299213" top="0.39370078740157483" bottom="0.78740157480314965" header="0.51181102362204722" footer="0.51181102362204722"/>
  <pageSetup paperSize="9" scale="74" orientation="portrait" r:id="rId1"/>
  <headerFooter alignWithMargins="0">
    <oddFooter>&amp;F</oddFooter>
  </headerFooter>
  <ignoredErrors>
    <ignoredError sqref="H44:H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2014-02-04T12:00:00+00:00</MeetingStartDate>
    <EnclosureFileNumber xmlns="d08b57ff-b9b7-4581-975d-98f87b579a51">2008/14</EnclosureFileNumber>
    <AgendaId xmlns="d08b57ff-b9b7-4581-975d-98f87b579a51">2120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1477434</FusionId>
    <AgendaAccessLevelName xmlns="d08b57ff-b9b7-4581-975d-98f87b579a51">Åben</AgendaAccessLevelName>
    <UNC xmlns="d08b57ff-b9b7-4581-975d-98f87b579a51">1311320</UNC>
    <MeetingTitle xmlns="d08b57ff-b9b7-4581-975d-98f87b579a51">04-02-2014</MeetingTitle>
    <MeetingDateAndTime xmlns="d08b57ff-b9b7-4581-975d-98f87b579a51">04-02-2014 fra 13:00 - 16:15</MeetingDateAndTime>
    <MeetingEndDate xmlns="d08b57ff-b9b7-4581-975d-98f87b579a51">2014-02-04T15:15:00+00:00</MeetingEndDate>
    <PWDescription xmlns="d08b57ff-b9b7-4581-975d-98f87b579a51">Sammenligning af ressourcetildelingsmodeller fra 1/8-2014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105FA78-AFCD-4FC3-9172-B5C4C09D1AC2}"/>
</file>

<file path=customXml/itemProps2.xml><?xml version="1.0" encoding="utf-8"?>
<ds:datastoreItem xmlns:ds="http://schemas.openxmlformats.org/officeDocument/2006/customXml" ds:itemID="{0B555A54-A0BF-406B-BCAC-D13975ED0C05}"/>
</file>

<file path=customXml/itemProps3.xml><?xml version="1.0" encoding="utf-8"?>
<ds:datastoreItem xmlns:ds="http://schemas.openxmlformats.org/officeDocument/2006/customXml" ds:itemID="{29F9EB40-4108-4AB2-9FF6-EA9D992AC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UBU-04-02-2014 - Bilag 23.01 Sammenligning af ressourcetildelingsmodeller fra 18-2014</dc:title>
  <dc:creator>Lissy Andersen</dc:creator>
  <cp:lastModifiedBy>Jette Poulsen</cp:lastModifiedBy>
  <cp:lastPrinted>2014-01-29T11:49:04Z</cp:lastPrinted>
  <dcterms:created xsi:type="dcterms:W3CDTF">1996-11-12T13:28:11Z</dcterms:created>
  <dcterms:modified xsi:type="dcterms:W3CDTF">2014-02-04T11:31:24Z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